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6285" activeTab="0"/>
  </bookViews>
  <sheets>
    <sheet name="Sheet2" sheetId="1" r:id="rId1"/>
    <sheet name="Sheet3" sheetId="2" r:id="rId2"/>
  </sheets>
  <definedNames>
    <definedName name="AXIALPITCH">#REF!</definedName>
    <definedName name="LEAD">#REF!</definedName>
    <definedName name="LEADANGLE">#REF!</definedName>
    <definedName name="MOW">#REF!</definedName>
    <definedName name="PA">#REF!</definedName>
    <definedName name="PD">#REF!</definedName>
    <definedName name="STARTS">#REF!</definedName>
    <definedName name="WIREDIA">#REF!</definedName>
    <definedName name="WIRESIZE">#REF!</definedName>
  </definedNames>
  <calcPr fullCalcOnLoad="1"/>
</workbook>
</file>

<file path=xl/sharedStrings.xml><?xml version="1.0" encoding="utf-8"?>
<sst xmlns="http://schemas.openxmlformats.org/spreadsheetml/2006/main" count="21" uniqueCount="21">
  <si>
    <t>1) CALCULATION FOR ADJUSTED P.D. AND LEAD ANGLE:</t>
  </si>
  <si>
    <t>VARIABLES:</t>
  </si>
  <si>
    <t>STD. PD</t>
  </si>
  <si>
    <t>NORM PA</t>
  </si>
  <si>
    <t>LEAD</t>
  </si>
  <si>
    <t>NORM.LEAD ANGLE</t>
  </si>
  <si>
    <t>NORM. FLANK/ TOOTH THINNING</t>
  </si>
  <si>
    <t>ADJUSTED PD</t>
  </si>
  <si>
    <t>ADJUSTED LEAD ANGLE</t>
  </si>
  <si>
    <t>BEST PIN BASED ON ADJUSTED VALUES:</t>
  </si>
  <si>
    <t># OF STARTS</t>
  </si>
  <si>
    <t>MEASUREMENT OVER BEST PIN:</t>
  </si>
  <si>
    <t>MEASUREMENT OVER ALTERNATE PIN:</t>
  </si>
  <si>
    <t>2) CALCULATION FOR ALTERNATE PIN DIA:</t>
  </si>
  <si>
    <t>NOTES:</t>
  </si>
  <si>
    <t>WORM AND SCREW THREAD PROGRAM (BASED ON VOGEL METHOD &amp; AGMA 2011-A98)</t>
  </si>
  <si>
    <t xml:space="preserve">        P/N:</t>
  </si>
  <si>
    <t>GIVEN ROOT DIA.</t>
  </si>
  <si>
    <t>NORMAL ROOT SPACE AT GIVEN ROOT DIA.:</t>
  </si>
  <si>
    <t>3) CALCULATION FOR NORM ROOT SPACE:</t>
  </si>
  <si>
    <t>ALTERNATE PIN DIA.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</si>
</sst>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 locked="0"/>
    </xf>
    <xf numFmtId="0" fontId="2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4" fillId="3" borderId="0" xfId="0" applyFont="1" applyFill="1" applyAlignment="1" applyProtection="1">
      <alignment/>
      <protection/>
    </xf>
    <xf numFmtId="0" fontId="1" fillId="3" borderId="0" xfId="0" applyFont="1" applyFill="1" applyAlignment="1" applyProtection="1">
      <alignment/>
      <protection/>
    </xf>
    <xf numFmtId="0" fontId="3" fillId="3" borderId="0" xfId="0" applyFont="1" applyFill="1" applyAlignment="1" applyProtection="1">
      <alignment/>
      <protection/>
    </xf>
    <xf numFmtId="0" fontId="5" fillId="3" borderId="0" xfId="0" applyFont="1" applyFill="1" applyAlignment="1" applyProtection="1">
      <alignment/>
      <protection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B4" sqref="B4:F4"/>
    </sheetView>
  </sheetViews>
  <sheetFormatPr defaultColWidth="9.140625" defaultRowHeight="12.75"/>
  <cols>
    <col min="1" max="16384" width="9.140625" style="3" customWidth="1"/>
  </cols>
  <sheetData>
    <row r="1" ht="12.75">
      <c r="A1" s="2" t="s">
        <v>15</v>
      </c>
    </row>
    <row r="3" ht="12.75">
      <c r="A3" s="2" t="s">
        <v>0</v>
      </c>
    </row>
    <row r="4" spans="1:6" ht="12.75">
      <c r="A4" s="4" t="s">
        <v>16</v>
      </c>
      <c r="B4" s="9"/>
      <c r="C4" s="10"/>
      <c r="D4" s="10"/>
      <c r="E4" s="10"/>
      <c r="F4" s="11"/>
    </row>
    <row r="5" ht="12.75">
      <c r="A5" s="5" t="s">
        <v>1</v>
      </c>
    </row>
    <row r="6" spans="1:7" ht="12.75">
      <c r="A6" s="1">
        <v>0.2685</v>
      </c>
      <c r="B6" s="5" t="s">
        <v>2</v>
      </c>
      <c r="F6" s="3">
        <f>A6-(A10*(COS(A9*(PI()/180))))*(1/(TAN(((ATAN((TAN(A7*(PI()/180))/(COS(A9*(PI()/180))))))/(PI()/180))*(PI()/180))))</f>
        <v>0.2685</v>
      </c>
      <c r="G6" s="5" t="s">
        <v>7</v>
      </c>
    </row>
    <row r="7" spans="1:2" ht="12.75">
      <c r="A7" s="1">
        <v>14.5</v>
      </c>
      <c r="B7" s="5" t="s">
        <v>3</v>
      </c>
    </row>
    <row r="8" spans="1:2" ht="12.75">
      <c r="A8" s="1">
        <v>0.07143</v>
      </c>
      <c r="B8" s="5" t="s">
        <v>4</v>
      </c>
    </row>
    <row r="9" spans="1:7" ht="12.75">
      <c r="A9" s="1">
        <v>4.7</v>
      </c>
      <c r="B9" s="5" t="s">
        <v>5</v>
      </c>
      <c r="F9" s="3">
        <f>ATAN(A8/(PI()*F6))/(PI()/180)</f>
        <v>4.8403218347621735</v>
      </c>
      <c r="G9" s="5" t="s">
        <v>8</v>
      </c>
    </row>
    <row r="10" spans="1:2" ht="12.75">
      <c r="A10" s="1">
        <v>0</v>
      </c>
      <c r="B10" s="5" t="s">
        <v>6</v>
      </c>
    </row>
    <row r="11" spans="1:2" ht="12.75">
      <c r="A11" s="1">
        <v>1</v>
      </c>
      <c r="B11" s="5" t="s">
        <v>10</v>
      </c>
    </row>
    <row r="12" spans="1:2" ht="12.75">
      <c r="A12" s="1">
        <v>0.2311</v>
      </c>
      <c r="B12" s="5" t="s">
        <v>17</v>
      </c>
    </row>
    <row r="13" ht="12.75">
      <c r="A13" s="6"/>
    </row>
    <row r="14" spans="1:6" ht="12.75">
      <c r="A14" s="5" t="s">
        <v>9</v>
      </c>
      <c r="F14" s="3">
        <f>(F6*(SIN(((90*((SIN(F9*(PI()/180)))^2))/A11)*(PI()/180))))/((SIN(F9*(PI()/180)))*(COS((A7+((90*((SIN(F9*(PI()/180)))^3))/A11))*(PI()/180))))</f>
        <v>0.03676669770589975</v>
      </c>
    </row>
    <row r="16" spans="1:6" ht="12.75">
      <c r="A16" s="5" t="s">
        <v>11</v>
      </c>
      <c r="F16" s="3">
        <f>(F6*(COS((ATAN((TAN(A7*(PI()/180)))/(SIN(F9*(PI()/180))))/(PI()/180))*(PI()/180))))/(COS(((ATAN((TAN(A7*(PI()/180)))/(SIN(F9*(PI()/180))))/(PI()/180))+(ATAN((SIN(F9*(PI()/180))*(COS(A7*(PI()/180))))/((F6/F14)+(SIN(A7*(PI()/180)))))/(PI()/180)))*(PI()/180)))+F14</f>
        <v>0.314488585451951</v>
      </c>
    </row>
    <row r="18" spans="1:7" ht="12.75">
      <c r="A18" s="2" t="s">
        <v>13</v>
      </c>
      <c r="F18" s="1">
        <v>0.03608</v>
      </c>
      <c r="G18" s="5" t="s">
        <v>20</v>
      </c>
    </row>
    <row r="20" spans="1:6" ht="12.75">
      <c r="A20" s="5" t="s">
        <v>12</v>
      </c>
      <c r="F20" s="3">
        <f>F16+((1+(1/(SIN(A7*(PI()/180)))))*(F18-F14))</f>
        <v>0.31105926575236187</v>
      </c>
    </row>
    <row r="21" ht="12.75">
      <c r="A21" s="5"/>
    </row>
    <row r="22" spans="1:5" ht="12.75">
      <c r="A22" s="2" t="s">
        <v>19</v>
      </c>
      <c r="B22" s="7"/>
      <c r="C22" s="7"/>
      <c r="D22" s="7"/>
      <c r="E22" s="7"/>
    </row>
    <row r="23" ht="12.75">
      <c r="A23" s="5"/>
    </row>
    <row r="24" spans="1:6" ht="12.75">
      <c r="A24" s="5" t="s">
        <v>18</v>
      </c>
      <c r="F24" s="3">
        <f>(2*(TAN(A7*(PI()/180))))*(((A8/A11)/(4*(TAN(A7*(PI()/180)))))-((F6-A12)/2))</f>
        <v>0.026042702345089694</v>
      </c>
    </row>
    <row r="25" ht="12.75">
      <c r="A25" s="5"/>
    </row>
    <row r="26" spans="1:5" ht="12.75">
      <c r="A26" s="5"/>
      <c r="E26" s="2" t="s">
        <v>14</v>
      </c>
    </row>
    <row r="27" spans="2:8" ht="12.75">
      <c r="B27" s="8"/>
      <c r="C27" s="8"/>
      <c r="D27" s="8"/>
      <c r="E27" s="8"/>
      <c r="F27" s="8"/>
      <c r="G27" s="8"/>
      <c r="H27" s="8"/>
    </row>
    <row r="28" spans="2:8" ht="12.75">
      <c r="B28" s="8"/>
      <c r="C28" s="8"/>
      <c r="D28" s="8"/>
      <c r="E28" s="8"/>
      <c r="F28" s="8"/>
      <c r="G28" s="8"/>
      <c r="H28" s="8"/>
    </row>
    <row r="29" spans="2:8" ht="12.75">
      <c r="B29" s="8"/>
      <c r="C29" s="8"/>
      <c r="D29" s="8"/>
      <c r="E29" s="8"/>
      <c r="F29" s="8"/>
      <c r="G29" s="8"/>
      <c r="H29" s="8"/>
    </row>
    <row r="30" spans="2:8" ht="12.75">
      <c r="B30" s="8"/>
      <c r="C30" s="8"/>
      <c r="D30" s="8"/>
      <c r="E30" s="8"/>
      <c r="F30" s="8"/>
      <c r="G30" s="8"/>
      <c r="H30" s="8"/>
    </row>
    <row r="31" spans="2:8" ht="12.75">
      <c r="B31" s="8"/>
      <c r="C31" s="8"/>
      <c r="D31" s="8"/>
      <c r="E31" s="8"/>
      <c r="F31" s="8"/>
      <c r="G31" s="8"/>
      <c r="H31" s="8"/>
    </row>
    <row r="32" spans="2:8" ht="12.75">
      <c r="B32" s="8"/>
      <c r="C32" s="8"/>
      <c r="D32" s="8"/>
      <c r="E32" s="8"/>
      <c r="F32" s="8"/>
      <c r="G32" s="8"/>
      <c r="H32" s="8"/>
    </row>
    <row r="33" spans="2:8" ht="12.75">
      <c r="B33" s="8"/>
      <c r="C33" s="8"/>
      <c r="D33" s="8"/>
      <c r="E33" s="8"/>
      <c r="F33" s="8"/>
      <c r="G33" s="8"/>
      <c r="H33" s="8"/>
    </row>
    <row r="34" spans="2:8" ht="12.75">
      <c r="B34" s="8"/>
      <c r="C34" s="8"/>
      <c r="D34" s="8"/>
      <c r="E34" s="8"/>
      <c r="F34" s="8"/>
      <c r="G34" s="8"/>
      <c r="H34" s="8"/>
    </row>
  </sheetData>
  <sheetProtection sheet="1" objects="1" scenarios="1" selectLockedCells="1"/>
  <mergeCells count="9">
    <mergeCell ref="B4:F4"/>
    <mergeCell ref="B27:H27"/>
    <mergeCell ref="B28:H28"/>
    <mergeCell ref="B29:H29"/>
    <mergeCell ref="B34:H34"/>
    <mergeCell ref="B30:H30"/>
    <mergeCell ref="B31:H31"/>
    <mergeCell ref="B32:H32"/>
    <mergeCell ref="B33:H3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Gerhardt Gear Co.,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Zachary Young</dc:creator>
  <cp:keywords/>
  <dc:description/>
  <cp:lastModifiedBy>Gerhardt</cp:lastModifiedBy>
  <cp:lastPrinted>2008-09-29T21:09:39Z</cp:lastPrinted>
  <dcterms:created xsi:type="dcterms:W3CDTF">2001-05-22T13:32:52Z</dcterms:created>
  <dcterms:modified xsi:type="dcterms:W3CDTF">2010-03-15T14:09:01Z</dcterms:modified>
  <cp:category/>
  <cp:version/>
  <cp:contentType/>
  <cp:contentStatus/>
</cp:coreProperties>
</file>